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360" windowWidth="28515" windowHeight="12315"/>
  </bookViews>
  <sheets>
    <sheet name="influente" sheetId="1" r:id="rId1"/>
  </sheets>
  <definedNames>
    <definedName name="_xlnm._FilterDatabase" localSheetId="0" hidden="1">influente!$A$13:$I$13</definedName>
    <definedName name="_xlnm.Database" localSheetId="0">#REF!</definedName>
    <definedName name="_xlnm.Database">#REF!</definedName>
    <definedName name="Excel_BuiltIn_Database" localSheetId="0">#REF!</definedName>
    <definedName name="Excel_BuiltIn_Database">#REF!</definedName>
    <definedName name="_xlnm.Print_Area" localSheetId="0">influente!$A$1:$AW$29</definedName>
    <definedName name="_xlnm.Print_Titles" localSheetId="0">influente!$10:$12</definedName>
    <definedName name="x" localSheetId="0">#REF!</definedName>
    <definedName name="x">#REF!</definedName>
  </definedNames>
  <calcPr calcId="125725"/>
</workbook>
</file>

<file path=xl/calcChain.xml><?xml version="1.0" encoding="utf-8"?>
<calcChain xmlns="http://schemas.openxmlformats.org/spreadsheetml/2006/main">
  <c r="Q30" i="1"/>
  <c r="O29"/>
  <c r="AO28"/>
  <c r="AL28"/>
  <c r="AM28" s="1"/>
  <c r="AQ28" s="1"/>
  <c r="I27"/>
  <c r="H27"/>
  <c r="G27"/>
  <c r="F27"/>
  <c r="E27"/>
  <c r="D27"/>
  <c r="C27"/>
  <c r="I26"/>
  <c r="H26"/>
  <c r="G26"/>
  <c r="F26"/>
  <c r="E26"/>
  <c r="E25" s="1"/>
  <c r="E24" s="1"/>
  <c r="D26"/>
  <c r="D25" s="1"/>
  <c r="D24" s="1"/>
  <c r="C26"/>
  <c r="C25" s="1"/>
  <c r="C24" s="1"/>
  <c r="I25"/>
  <c r="I24" s="1"/>
  <c r="H25"/>
  <c r="G25"/>
  <c r="F25"/>
  <c r="AA24"/>
  <c r="AC24" s="1"/>
  <c r="N24"/>
  <c r="M29" s="1"/>
  <c r="N29" s="1"/>
  <c r="H24"/>
  <c r="G24"/>
  <c r="F24"/>
  <c r="I23"/>
  <c r="H23"/>
  <c r="G23"/>
  <c r="F23"/>
  <c r="E23"/>
  <c r="E20" s="1"/>
  <c r="E19" s="1"/>
  <c r="D23"/>
  <c r="D20" s="1"/>
  <c r="D19" s="1"/>
  <c r="C23"/>
  <c r="C22" s="1"/>
  <c r="I22"/>
  <c r="I21" s="1"/>
  <c r="H22"/>
  <c r="H21" s="1"/>
  <c r="G22"/>
  <c r="F22"/>
  <c r="G21"/>
  <c r="F21"/>
  <c r="D21"/>
  <c r="C21"/>
  <c r="I20"/>
  <c r="H20"/>
  <c r="G20"/>
  <c r="F20"/>
  <c r="I19"/>
  <c r="H19"/>
  <c r="G19"/>
  <c r="F19"/>
  <c r="I17"/>
  <c r="H17"/>
  <c r="G17"/>
  <c r="F17"/>
  <c r="E17"/>
  <c r="D17"/>
  <c r="D16" s="1"/>
  <c r="D15" s="1"/>
  <c r="D14" s="1"/>
  <c r="D13" s="1"/>
  <c r="C17"/>
  <c r="C16" s="1"/>
  <c r="C15" s="1"/>
  <c r="C14" s="1"/>
  <c r="C13" s="1"/>
  <c r="I16"/>
  <c r="I15" s="1"/>
  <c r="I14" s="1"/>
  <c r="I13" s="1"/>
  <c r="I29" s="1"/>
  <c r="H16"/>
  <c r="H15" s="1"/>
  <c r="H14" s="1"/>
  <c r="H13" s="1"/>
  <c r="H29" s="1"/>
  <c r="G16"/>
  <c r="G15" s="1"/>
  <c r="G14" s="1"/>
  <c r="G13" s="1"/>
  <c r="G29" s="1"/>
  <c r="F16"/>
  <c r="E16"/>
  <c r="F15"/>
  <c r="F14" s="1"/>
  <c r="F13" s="1"/>
  <c r="F29" s="1"/>
  <c r="E15"/>
  <c r="E14" s="1"/>
  <c r="E13" s="1"/>
  <c r="O10"/>
  <c r="AJ13" l="1"/>
  <c r="D29"/>
  <c r="C29"/>
  <c r="E29"/>
  <c r="E22"/>
  <c r="E21" s="1"/>
  <c r="D22"/>
  <c r="C20"/>
  <c r="C19" s="1"/>
</calcChain>
</file>

<file path=xl/sharedStrings.xml><?xml version="1.0" encoding="utf-8"?>
<sst xmlns="http://schemas.openxmlformats.org/spreadsheetml/2006/main" count="54" uniqueCount="43">
  <si>
    <t>JUDETUL ARGES</t>
  </si>
  <si>
    <t>DIRECTIA ECONOMICA</t>
  </si>
  <si>
    <t>ANEXA  nr. 2</t>
  </si>
  <si>
    <t xml:space="preserve">SERVICIUL BUGET IMPOZITE TAXE SI VENITURI </t>
  </si>
  <si>
    <t xml:space="preserve">INFLUENTE 
</t>
  </si>
  <si>
    <t xml:space="preserve"> IN CADRUL BUGETULUI CREDITULUI INTERN PE ANUL 2023</t>
  </si>
  <si>
    <t>mii lei</t>
  </si>
  <si>
    <t xml:space="preserve">TOTAL CREDIT </t>
  </si>
  <si>
    <t>DENUMIRE 
INDICATOR</t>
  </si>
  <si>
    <t>COD 
INDICATOR</t>
  </si>
  <si>
    <t>Realizări 2021</t>
  </si>
  <si>
    <t>Executie preliminata 2022</t>
  </si>
  <si>
    <t>PROPUNERI 
AN 2023</t>
  </si>
  <si>
    <t>TRIM.</t>
  </si>
  <si>
    <t>ESTIMARI</t>
  </si>
  <si>
    <t>credit I</t>
  </si>
  <si>
    <t>Credit II</t>
  </si>
  <si>
    <t>Executie 2022</t>
  </si>
  <si>
    <t>Madalina</t>
  </si>
  <si>
    <t>II</t>
  </si>
  <si>
    <t>III</t>
  </si>
  <si>
    <t>IV</t>
  </si>
  <si>
    <t>SURSĂ DE FINANŢARE - TOTAL</t>
  </si>
  <si>
    <t>SECTIUNEA DE DEZVOLTARE</t>
  </si>
  <si>
    <t xml:space="preserve">OPERAŢIUNI FINANCIARE </t>
  </si>
  <si>
    <t>00.16</t>
  </si>
  <si>
    <t xml:space="preserve">Alte operaţiuni financiare </t>
  </si>
  <si>
    <t>41.07</t>
  </si>
  <si>
    <t>Sume aferente creditelor interne</t>
  </si>
  <si>
    <t>41.07.02</t>
  </si>
  <si>
    <t>41.07.02.01</t>
  </si>
  <si>
    <t>+2.000</t>
  </si>
  <si>
    <t>CHELTUIELI - TOTAL</t>
  </si>
  <si>
    <t>Proiecte cu finanțare din fonduri externe nerambursabile aferente cadrului financiar 2014-2020</t>
  </si>
  <si>
    <t xml:space="preserve">Programe din Fondul European de Dezvoltare Regională (FEDR) </t>
  </si>
  <si>
    <t>58.01</t>
  </si>
  <si>
    <t>Cheltuieli neeligibile</t>
  </si>
  <si>
    <t>58.01.03</t>
  </si>
  <si>
    <t>PROIECT "Extinderea si dotarea Ambulatoriului Integrat al Spitalului Judetean de Urgenta Pitesti"cod SMIS 123890</t>
  </si>
  <si>
    <t>Proiecte cu finantare FEN aferente cadrului financiar 2014-2020</t>
  </si>
  <si>
    <t>DEFICIT</t>
  </si>
  <si>
    <t>99.07</t>
  </si>
  <si>
    <t>TOTAL</t>
  </si>
</sst>
</file>

<file path=xl/styles.xml><?xml version="1.0" encoding="utf-8"?>
<styleSheet xmlns="http://schemas.openxmlformats.org/spreadsheetml/2006/main">
  <fonts count="16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sz val="12"/>
      <name val="Times New Roman"/>
      <family val="1"/>
      <charset val="238"/>
    </font>
    <font>
      <b/>
      <sz val="12"/>
      <color rgb="FF00B0F0"/>
      <name val="Times New Roman"/>
      <family val="1"/>
      <charset val="238"/>
    </font>
    <font>
      <b/>
      <sz val="14"/>
      <color theme="1"/>
      <name val="Times New Roman"/>
      <family val="1"/>
      <charset val="238"/>
    </font>
    <font>
      <b/>
      <sz val="12"/>
      <name val="Times New Roman"/>
      <family val="1"/>
      <charset val="238"/>
    </font>
    <font>
      <sz val="12"/>
      <color theme="0"/>
      <name val="Times New Roman"/>
      <family val="1"/>
      <charset val="238"/>
    </font>
    <font>
      <sz val="10"/>
      <name val="Tahoma"/>
      <family val="2"/>
      <charset val="238"/>
    </font>
    <font>
      <b/>
      <sz val="11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sz val="10"/>
      <name val="Arial"/>
      <family val="2"/>
    </font>
    <font>
      <sz val="10"/>
      <name val="Arial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CCFF"/>
        <bgColor indexed="64"/>
      </patternFill>
    </fill>
  </fills>
  <borders count="5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0">
    <xf numFmtId="0" fontId="0" fillId="0" borderId="0"/>
    <xf numFmtId="0" fontId="3" fillId="0" borderId="0"/>
    <xf numFmtId="0" fontId="11" fillId="0" borderId="0"/>
    <xf numFmtId="0" fontId="2" fillId="2" borderId="1" applyNumberFormat="0" applyAlignment="0" applyProtection="0"/>
    <xf numFmtId="0" fontId="14" fillId="0" borderId="0"/>
    <xf numFmtId="0" fontId="15" fillId="0" borderId="0"/>
    <xf numFmtId="0" fontId="3" fillId="0" borderId="0"/>
    <xf numFmtId="0" fontId="15" fillId="0" borderId="0"/>
    <xf numFmtId="0" fontId="3" fillId="0" borderId="0"/>
    <xf numFmtId="0" fontId="15" fillId="0" borderId="0"/>
    <xf numFmtId="0" fontId="1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5" fillId="0" borderId="0"/>
    <xf numFmtId="0" fontId="3" fillId="0" borderId="0"/>
    <xf numFmtId="0" fontId="15" fillId="0" borderId="0"/>
  </cellStyleXfs>
  <cellXfs count="83">
    <xf numFmtId="0" fontId="0" fillId="0" borderId="0" xfId="0"/>
    <xf numFmtId="4" fontId="4" fillId="3" borderId="0" xfId="1" applyNumberFormat="1" applyFont="1" applyFill="1" applyBorder="1" applyAlignment="1">
      <alignment vertical="center"/>
    </xf>
    <xf numFmtId="0" fontId="5" fillId="0" borderId="0" xfId="1" applyFont="1" applyAlignment="1">
      <alignment horizontal="center" vertical="center"/>
    </xf>
    <xf numFmtId="0" fontId="5" fillId="0" borderId="0" xfId="1" applyFont="1" applyAlignment="1">
      <alignment vertical="center"/>
    </xf>
    <xf numFmtId="0" fontId="6" fillId="0" borderId="0" xfId="1" applyFont="1" applyAlignment="1">
      <alignment vertical="center"/>
    </xf>
    <xf numFmtId="0" fontId="5" fillId="3" borderId="0" xfId="1" applyFont="1" applyFill="1" applyAlignment="1">
      <alignment vertical="center"/>
    </xf>
    <xf numFmtId="0" fontId="5" fillId="3" borderId="0" xfId="1" applyFont="1" applyFill="1" applyAlignment="1">
      <alignment horizontal="center" vertical="center"/>
    </xf>
    <xf numFmtId="0" fontId="5" fillId="4" borderId="0" xfId="1" applyFont="1" applyFill="1" applyAlignment="1">
      <alignment horizontal="center" vertical="center"/>
    </xf>
    <xf numFmtId="0" fontId="7" fillId="3" borderId="0" xfId="1" applyFont="1" applyFill="1" applyAlignment="1">
      <alignment vertical="center"/>
    </xf>
    <xf numFmtId="0" fontId="6" fillId="0" borderId="0" xfId="1" applyFont="1" applyAlignment="1">
      <alignment horizontal="center" vertical="center"/>
    </xf>
    <xf numFmtId="0" fontId="8" fillId="0" borderId="0" xfId="1" applyFont="1" applyAlignment="1">
      <alignment horizontal="center" vertical="center" wrapText="1"/>
    </xf>
    <xf numFmtId="0" fontId="5" fillId="0" borderId="0" xfId="1" applyFont="1" applyAlignment="1">
      <alignment horizontal="right" vertical="center"/>
    </xf>
    <xf numFmtId="0" fontId="9" fillId="3" borderId="2" xfId="1" applyFont="1" applyFill="1" applyBorder="1" applyAlignment="1">
      <alignment vertical="center"/>
    </xf>
    <xf numFmtId="4" fontId="9" fillId="3" borderId="2" xfId="1" applyNumberFormat="1" applyFont="1" applyFill="1" applyBorder="1" applyAlignment="1">
      <alignment horizontal="left" vertical="center"/>
    </xf>
    <xf numFmtId="0" fontId="9" fillId="0" borderId="2" xfId="1" applyFont="1" applyBorder="1" applyAlignment="1">
      <alignment horizontal="center" vertical="center"/>
    </xf>
    <xf numFmtId="0" fontId="4" fillId="0" borderId="2" xfId="1" applyFont="1" applyBorder="1" applyAlignment="1">
      <alignment horizontal="center" vertical="center"/>
    </xf>
    <xf numFmtId="0" fontId="4" fillId="3" borderId="0" xfId="1" applyFont="1" applyFill="1" applyAlignment="1">
      <alignment horizontal="center" vertical="center"/>
    </xf>
    <xf numFmtId="0" fontId="4" fillId="5" borderId="2" xfId="1" applyFont="1" applyFill="1" applyBorder="1" applyAlignment="1">
      <alignment horizontal="center" vertical="center"/>
    </xf>
    <xf numFmtId="4" fontId="5" fillId="6" borderId="2" xfId="1" applyNumberFormat="1" applyFont="1" applyFill="1" applyBorder="1" applyAlignment="1">
      <alignment vertical="center"/>
    </xf>
    <xf numFmtId="0" fontId="4" fillId="0" borderId="0" xfId="1" applyFont="1" applyAlignment="1">
      <alignment horizontal="center" vertical="center"/>
    </xf>
    <xf numFmtId="0" fontId="4" fillId="4" borderId="0" xfId="1" applyFont="1" applyFill="1" applyAlignment="1">
      <alignment horizontal="center" vertical="center"/>
    </xf>
    <xf numFmtId="0" fontId="7" fillId="3" borderId="0" xfId="1" applyFont="1" applyFill="1" applyAlignment="1">
      <alignment horizontal="center" vertical="center"/>
    </xf>
    <xf numFmtId="4" fontId="5" fillId="7" borderId="2" xfId="1" applyNumberFormat="1" applyFont="1" applyFill="1" applyBorder="1" applyAlignment="1">
      <alignment vertical="center"/>
    </xf>
    <xf numFmtId="0" fontId="4" fillId="6" borderId="2" xfId="1" applyFont="1" applyFill="1" applyBorder="1" applyAlignment="1">
      <alignment vertical="center"/>
    </xf>
    <xf numFmtId="0" fontId="5" fillId="6" borderId="2" xfId="1" applyFont="1" applyFill="1" applyBorder="1" applyAlignment="1">
      <alignment horizontal="center" vertical="center"/>
    </xf>
    <xf numFmtId="4" fontId="4" fillId="6" borderId="2" xfId="1" applyNumberFormat="1" applyFont="1" applyFill="1" applyBorder="1" applyAlignment="1">
      <alignment horizontal="right" vertical="center"/>
    </xf>
    <xf numFmtId="4" fontId="9" fillId="6" borderId="2" xfId="1" applyNumberFormat="1" applyFont="1" applyFill="1" applyBorder="1" applyAlignment="1">
      <alignment horizontal="right" vertical="center"/>
    </xf>
    <xf numFmtId="4" fontId="5" fillId="3" borderId="0" xfId="1" applyNumberFormat="1" applyFont="1" applyFill="1" applyAlignment="1">
      <alignment vertical="center"/>
    </xf>
    <xf numFmtId="4" fontId="10" fillId="3" borderId="0" xfId="1" applyNumberFormat="1" applyFont="1" applyFill="1" applyAlignment="1">
      <alignment horizontal="center" vertical="center"/>
    </xf>
    <xf numFmtId="0" fontId="4" fillId="0" borderId="2" xfId="1" applyFont="1" applyBorder="1" applyAlignment="1">
      <alignment vertical="center"/>
    </xf>
    <xf numFmtId="0" fontId="5" fillId="0" borderId="2" xfId="1" applyFont="1" applyBorder="1" applyAlignment="1">
      <alignment horizontal="center" vertical="center"/>
    </xf>
    <xf numFmtId="4" fontId="4" fillId="0" borderId="2" xfId="1" applyNumberFormat="1" applyFont="1" applyBorder="1" applyAlignment="1">
      <alignment horizontal="right" vertical="center"/>
    </xf>
    <xf numFmtId="4" fontId="9" fillId="0" borderId="2" xfId="1" applyNumberFormat="1" applyFont="1" applyBorder="1" applyAlignment="1">
      <alignment horizontal="right" vertical="center"/>
    </xf>
    <xf numFmtId="0" fontId="4" fillId="3" borderId="0" xfId="1" applyFont="1" applyFill="1" applyAlignment="1">
      <alignment vertical="center"/>
    </xf>
    <xf numFmtId="0" fontId="4" fillId="0" borderId="0" xfId="1" applyFont="1" applyAlignment="1">
      <alignment vertical="center"/>
    </xf>
    <xf numFmtId="0" fontId="5" fillId="0" borderId="2" xfId="1" applyFont="1" applyBorder="1" applyAlignment="1">
      <alignment vertical="center"/>
    </xf>
    <xf numFmtId="4" fontId="5" fillId="0" borderId="2" xfId="1" applyNumberFormat="1" applyFont="1" applyBorder="1" applyAlignment="1">
      <alignment horizontal="right" vertical="center"/>
    </xf>
    <xf numFmtId="4" fontId="6" fillId="0" borderId="2" xfId="1" applyNumberFormat="1" applyFont="1" applyBorder="1" applyAlignment="1">
      <alignment horizontal="right" vertical="center"/>
    </xf>
    <xf numFmtId="0" fontId="5" fillId="0" borderId="2" xfId="1" applyFont="1" applyBorder="1" applyAlignment="1">
      <alignment horizontal="left" vertical="center" indent="1"/>
    </xf>
    <xf numFmtId="0" fontId="5" fillId="0" borderId="2" xfId="1" applyFont="1" applyBorder="1" applyAlignment="1">
      <alignment horizontal="left" vertical="center" indent="2"/>
    </xf>
    <xf numFmtId="4" fontId="5" fillId="8" borderId="2" xfId="1" applyNumberFormat="1" applyFont="1" applyFill="1" applyBorder="1" applyAlignment="1">
      <alignment horizontal="right" vertical="center"/>
    </xf>
    <xf numFmtId="4" fontId="5" fillId="7" borderId="2" xfId="1" applyNumberFormat="1" applyFont="1" applyFill="1" applyBorder="1" applyAlignment="1">
      <alignment horizontal="right" vertical="center"/>
    </xf>
    <xf numFmtId="0" fontId="4" fillId="3" borderId="2" xfId="1" applyFont="1" applyFill="1" applyBorder="1" applyAlignment="1">
      <alignment vertical="center"/>
    </xf>
    <xf numFmtId="0" fontId="4" fillId="3" borderId="2" xfId="1" applyFont="1" applyFill="1" applyBorder="1" applyAlignment="1">
      <alignment horizontal="center" vertical="center"/>
    </xf>
    <xf numFmtId="4" fontId="4" fillId="3" borderId="2" xfId="1" applyNumberFormat="1" applyFont="1" applyFill="1" applyBorder="1" applyAlignment="1">
      <alignment horizontal="right" vertical="center"/>
    </xf>
    <xf numFmtId="4" fontId="4" fillId="3" borderId="0" xfId="1" applyNumberFormat="1" applyFont="1" applyFill="1" applyAlignment="1">
      <alignment vertical="center"/>
    </xf>
    <xf numFmtId="4" fontId="4" fillId="3" borderId="0" xfId="1" applyNumberFormat="1" applyFont="1" applyFill="1" applyAlignment="1">
      <alignment horizontal="center" vertical="center"/>
    </xf>
    <xf numFmtId="4" fontId="4" fillId="4" borderId="0" xfId="1" applyNumberFormat="1" applyFont="1" applyFill="1" applyAlignment="1">
      <alignment horizontal="center" vertical="center"/>
    </xf>
    <xf numFmtId="4" fontId="7" fillId="3" borderId="0" xfId="1" applyNumberFormat="1" applyFont="1" applyFill="1" applyAlignment="1">
      <alignment vertical="center"/>
    </xf>
    <xf numFmtId="0" fontId="4" fillId="0" borderId="2" xfId="1" applyFont="1" applyBorder="1" applyAlignment="1">
      <alignment vertical="center" wrapText="1"/>
    </xf>
    <xf numFmtId="0" fontId="5" fillId="0" borderId="2" xfId="2" applyFont="1" applyFill="1" applyBorder="1" applyAlignment="1">
      <alignment horizontal="left" vertical="center" wrapText="1" indent="1"/>
    </xf>
    <xf numFmtId="0" fontId="5" fillId="0" borderId="2" xfId="2" applyFont="1" applyFill="1" applyBorder="1" applyAlignment="1">
      <alignment horizontal="center" vertical="center"/>
    </xf>
    <xf numFmtId="0" fontId="5" fillId="0" borderId="2" xfId="2" applyFont="1" applyFill="1" applyBorder="1" applyAlignment="1">
      <alignment horizontal="left" vertical="center" indent="2"/>
    </xf>
    <xf numFmtId="4" fontId="5" fillId="3" borderId="2" xfId="1" applyNumberFormat="1" applyFont="1" applyFill="1" applyBorder="1" applyAlignment="1">
      <alignment horizontal="right" vertical="center"/>
    </xf>
    <xf numFmtId="0" fontId="12" fillId="9" borderId="2" xfId="0" applyFont="1" applyFill="1" applyBorder="1" applyAlignment="1">
      <alignment vertical="center" wrapText="1"/>
    </xf>
    <xf numFmtId="0" fontId="5" fillId="9" borderId="2" xfId="1" applyFont="1" applyFill="1" applyBorder="1" applyAlignment="1">
      <alignment horizontal="center" vertical="center"/>
    </xf>
    <xf numFmtId="4" fontId="4" fillId="9" borderId="2" xfId="1" applyNumberFormat="1" applyFont="1" applyFill="1" applyBorder="1" applyAlignment="1">
      <alignment horizontal="right" vertical="center"/>
    </xf>
    <xf numFmtId="4" fontId="9" fillId="9" borderId="2" xfId="1" applyNumberFormat="1" applyFont="1" applyFill="1" applyBorder="1" applyAlignment="1">
      <alignment horizontal="right" vertical="center"/>
    </xf>
    <xf numFmtId="2" fontId="5" fillId="5" borderId="2" xfId="1" applyNumberFormat="1" applyFont="1" applyFill="1" applyBorder="1" applyAlignment="1">
      <alignment vertical="center"/>
    </xf>
    <xf numFmtId="4" fontId="5" fillId="5" borderId="2" xfId="1" applyNumberFormat="1" applyFont="1" applyFill="1" applyBorder="1" applyAlignment="1">
      <alignment vertical="center"/>
    </xf>
    <xf numFmtId="2" fontId="5" fillId="3" borderId="2" xfId="1" applyNumberFormat="1" applyFont="1" applyFill="1" applyBorder="1" applyAlignment="1">
      <alignment vertical="center"/>
    </xf>
    <xf numFmtId="0" fontId="5" fillId="3" borderId="2" xfId="1" applyFont="1" applyFill="1" applyBorder="1" applyAlignment="1">
      <alignment vertical="center"/>
    </xf>
    <xf numFmtId="0" fontId="5" fillId="4" borderId="2" xfId="1" applyFont="1" applyFill="1" applyBorder="1" applyAlignment="1">
      <alignment vertical="center"/>
    </xf>
    <xf numFmtId="0" fontId="5" fillId="6" borderId="0" xfId="1" applyFont="1" applyFill="1" applyAlignment="1">
      <alignment vertical="center"/>
    </xf>
    <xf numFmtId="0" fontId="13" fillId="0" borderId="2" xfId="0" applyFont="1" applyFill="1" applyBorder="1" applyAlignment="1">
      <alignment vertical="center"/>
    </xf>
    <xf numFmtId="0" fontId="13" fillId="0" borderId="2" xfId="0" applyFont="1" applyFill="1" applyBorder="1" applyAlignment="1">
      <alignment vertical="center" wrapText="1"/>
    </xf>
    <xf numFmtId="0" fontId="5" fillId="0" borderId="2" xfId="1" applyFont="1" applyFill="1" applyBorder="1" applyAlignment="1">
      <alignment horizontal="center" vertical="center"/>
    </xf>
    <xf numFmtId="0" fontId="5" fillId="0" borderId="2" xfId="2" applyFont="1" applyFill="1" applyBorder="1" applyAlignment="1">
      <alignment horizontal="left" vertical="center" wrapText="1"/>
    </xf>
    <xf numFmtId="0" fontId="5" fillId="0" borderId="2" xfId="2" applyFont="1" applyFill="1" applyBorder="1" applyAlignment="1">
      <alignment horizontal="left" vertical="center"/>
    </xf>
    <xf numFmtId="2" fontId="5" fillId="10" borderId="2" xfId="1" applyNumberFormat="1" applyFont="1" applyFill="1" applyBorder="1" applyAlignment="1">
      <alignment horizontal="right" vertical="center"/>
    </xf>
    <xf numFmtId="49" fontId="5" fillId="7" borderId="2" xfId="1" applyNumberFormat="1" applyFont="1" applyFill="1" applyBorder="1" applyAlignment="1">
      <alignment horizontal="right" vertical="center"/>
    </xf>
    <xf numFmtId="2" fontId="4" fillId="3" borderId="0" xfId="1" applyNumberFormat="1" applyFont="1" applyFill="1" applyAlignment="1">
      <alignment vertical="center"/>
    </xf>
    <xf numFmtId="2" fontId="5" fillId="3" borderId="0" xfId="1" applyNumberFormat="1" applyFont="1" applyFill="1" applyAlignment="1">
      <alignment vertical="center"/>
    </xf>
    <xf numFmtId="0" fontId="4" fillId="4" borderId="2" xfId="1" applyFont="1" applyFill="1" applyBorder="1" applyAlignment="1">
      <alignment vertical="center"/>
    </xf>
    <xf numFmtId="0" fontId="4" fillId="4" borderId="2" xfId="1" applyFont="1" applyFill="1" applyBorder="1" applyAlignment="1">
      <alignment horizontal="center" vertical="center"/>
    </xf>
    <xf numFmtId="4" fontId="4" fillId="4" borderId="2" xfId="1" applyNumberFormat="1" applyFont="1" applyFill="1" applyBorder="1" applyAlignment="1">
      <alignment horizontal="right" vertical="center"/>
    </xf>
    <xf numFmtId="4" fontId="9" fillId="4" borderId="2" xfId="1" applyNumberFormat="1" applyFont="1" applyFill="1" applyBorder="1" applyAlignment="1">
      <alignment horizontal="right" vertical="center"/>
    </xf>
    <xf numFmtId="4" fontId="5" fillId="10" borderId="2" xfId="1" applyNumberFormat="1" applyFont="1" applyFill="1" applyBorder="1" applyAlignment="1">
      <alignment horizontal="right" vertical="center"/>
    </xf>
    <xf numFmtId="0" fontId="4" fillId="3" borderId="0" xfId="1" applyFont="1" applyFill="1" applyAlignment="1">
      <alignment horizontal="right" vertical="center"/>
    </xf>
    <xf numFmtId="0" fontId="8" fillId="0" borderId="0" xfId="1" applyFont="1" applyAlignment="1">
      <alignment horizontal="center" vertical="center" wrapText="1"/>
    </xf>
    <xf numFmtId="0" fontId="4" fillId="0" borderId="2" xfId="1" applyFont="1" applyBorder="1" applyAlignment="1">
      <alignment horizontal="center" vertical="center" wrapText="1"/>
    </xf>
    <xf numFmtId="0" fontId="4" fillId="0" borderId="3" xfId="1" applyFont="1" applyBorder="1" applyAlignment="1">
      <alignment horizontal="center" vertical="center" wrapText="1"/>
    </xf>
    <xf numFmtId="0" fontId="4" fillId="0" borderId="4" xfId="1" applyFont="1" applyBorder="1" applyAlignment="1">
      <alignment horizontal="center" vertical="center" wrapText="1"/>
    </xf>
  </cellXfs>
  <cellStyles count="20">
    <cellStyle name="Input 2" xfId="3"/>
    <cellStyle name="Normal" xfId="0" builtinId="0"/>
    <cellStyle name="Normal 2" xfId="4"/>
    <cellStyle name="Normal 2 2" xfId="5"/>
    <cellStyle name="Normal 3" xfId="6"/>
    <cellStyle name="Normal 3 2" xfId="7"/>
    <cellStyle name="Normal 3 2 2" xfId="8"/>
    <cellStyle name="Normal 3 2 2 2" xfId="9"/>
    <cellStyle name="Normal 3 2 3" xfId="1"/>
    <cellStyle name="Normal 4" xfId="10"/>
    <cellStyle name="Normal 5" xfId="11"/>
    <cellStyle name="Normal 5 2" xfId="12"/>
    <cellStyle name="Normal 5 3" xfId="13"/>
    <cellStyle name="Normal 5 4" xfId="14"/>
    <cellStyle name="Normal 5 4 2" xfId="15"/>
    <cellStyle name="Normal 5 4 3" xfId="16"/>
    <cellStyle name="Normal 6" xfId="17"/>
    <cellStyle name="Normal 7" xfId="18"/>
    <cellStyle name="Normal 8" xfId="19"/>
    <cellStyle name="Normal_Machete buget 99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Q32"/>
  <sheetViews>
    <sheetView tabSelected="1" zoomScaleNormal="100" workbookViewId="0">
      <pane ySplit="12" topLeftCell="A13" activePane="bottomLeft" state="frozen"/>
      <selection activeCell="D19" sqref="D19"/>
      <selection pane="bottomLeft" activeCell="A22" sqref="A22"/>
    </sheetView>
  </sheetViews>
  <sheetFormatPr defaultRowHeight="15.75"/>
  <cols>
    <col min="1" max="1" width="45.28515625" style="3" customWidth="1"/>
    <col min="2" max="2" width="13.5703125" style="2" customWidth="1"/>
    <col min="3" max="3" width="12.7109375" style="2" hidden="1" customWidth="1"/>
    <col min="4" max="4" width="14" style="2" hidden="1" customWidth="1"/>
    <col min="5" max="5" width="14.42578125" style="3" customWidth="1"/>
    <col min="6" max="7" width="11" style="4" customWidth="1"/>
    <col min="8" max="8" width="13" style="9" customWidth="1"/>
    <col min="9" max="9" width="12.5703125" style="3" customWidth="1"/>
    <col min="10" max="11" width="9.140625" style="5" hidden="1" customWidth="1"/>
    <col min="12" max="12" width="8.5703125" style="5" hidden="1" customWidth="1"/>
    <col min="13" max="13" width="9.5703125" style="5" hidden="1" customWidth="1"/>
    <col min="14" max="14" width="18.7109375" style="5" hidden="1" customWidth="1"/>
    <col min="15" max="15" width="14.7109375" style="5" hidden="1" customWidth="1"/>
    <col min="16" max="16" width="13.7109375" style="5" hidden="1" customWidth="1"/>
    <col min="17" max="17" width="14.5703125" style="5" hidden="1" customWidth="1"/>
    <col min="18" max="18" width="9.140625" style="5" hidden="1" customWidth="1"/>
    <col min="19" max="19" width="42.7109375" style="5" hidden="1" customWidth="1"/>
    <col min="20" max="20" width="9.140625" style="5" customWidth="1"/>
    <col min="21" max="28" width="9.140625" style="5" hidden="1" customWidth="1"/>
    <col min="29" max="29" width="10.140625" style="5" hidden="1" customWidth="1"/>
    <col min="30" max="30" width="9.140625" style="5" hidden="1" customWidth="1"/>
    <col min="31" max="31" width="13.140625" style="5" hidden="1" customWidth="1"/>
    <col min="32" max="34" width="0" style="5" hidden="1" customWidth="1"/>
    <col min="35" max="35" width="9.85546875" style="5" bestFit="1" customWidth="1"/>
    <col min="36" max="36" width="12.5703125" style="6" hidden="1" customWidth="1"/>
    <col min="37" max="37" width="15.42578125" style="7" hidden="1" customWidth="1"/>
    <col min="38" max="38" width="15.5703125" style="6" hidden="1" customWidth="1"/>
    <col min="39" max="39" width="10.140625" style="8" hidden="1" customWidth="1"/>
    <col min="40" max="45" width="0" style="5" hidden="1" customWidth="1"/>
    <col min="46" max="49" width="9.140625" style="5"/>
    <col min="50" max="16384" width="9.140625" style="3"/>
  </cols>
  <sheetData>
    <row r="1" spans="1:49">
      <c r="A1" s="1" t="s">
        <v>0</v>
      </c>
      <c r="H1" s="78"/>
      <c r="I1" s="78"/>
    </row>
    <row r="2" spans="1:49">
      <c r="A2" s="1" t="s">
        <v>1</v>
      </c>
      <c r="H2" s="78" t="s">
        <v>2</v>
      </c>
      <c r="I2" s="78"/>
      <c r="J2" s="78"/>
    </row>
    <row r="3" spans="1:49">
      <c r="A3" s="1" t="s">
        <v>3</v>
      </c>
    </row>
    <row r="4" spans="1:49">
      <c r="A4" s="1"/>
    </row>
    <row r="6" spans="1:49" ht="20.25" customHeight="1">
      <c r="A6" s="79" t="s">
        <v>4</v>
      </c>
      <c r="B6" s="79"/>
      <c r="C6" s="79"/>
      <c r="D6" s="79"/>
      <c r="E6" s="79"/>
      <c r="F6" s="79"/>
      <c r="G6" s="79"/>
      <c r="H6" s="79"/>
      <c r="I6" s="79"/>
    </row>
    <row r="7" spans="1:49" ht="18.75" customHeight="1">
      <c r="A7" s="79" t="s">
        <v>5</v>
      </c>
      <c r="B7" s="79"/>
      <c r="C7" s="79"/>
      <c r="D7" s="79"/>
      <c r="E7" s="79"/>
      <c r="F7" s="79"/>
      <c r="G7" s="79"/>
      <c r="H7" s="79"/>
      <c r="I7" s="79"/>
    </row>
    <row r="8" spans="1:49" ht="18.75" customHeight="1">
      <c r="A8" s="10"/>
      <c r="B8" s="10"/>
      <c r="C8" s="10"/>
      <c r="D8" s="10"/>
      <c r="E8" s="10"/>
      <c r="F8" s="10"/>
      <c r="G8" s="10"/>
      <c r="H8" s="10"/>
      <c r="I8" s="10"/>
    </row>
    <row r="9" spans="1:49" ht="18.75" customHeight="1">
      <c r="A9" s="10"/>
      <c r="B9" s="10"/>
      <c r="C9" s="10"/>
      <c r="D9" s="10"/>
      <c r="E9" s="10"/>
      <c r="F9" s="10"/>
      <c r="G9" s="10"/>
      <c r="H9" s="10"/>
      <c r="I9" s="10"/>
    </row>
    <row r="10" spans="1:49">
      <c r="E10" s="11"/>
      <c r="I10" s="3" t="s">
        <v>6</v>
      </c>
      <c r="N10" s="12" t="s">
        <v>7</v>
      </c>
      <c r="O10" s="13">
        <f>N12+O12</f>
        <v>173026</v>
      </c>
    </row>
    <row r="11" spans="1:49" s="19" customFormat="1" ht="31.5" customHeight="1">
      <c r="A11" s="80" t="s">
        <v>8</v>
      </c>
      <c r="B11" s="80" t="s">
        <v>9</v>
      </c>
      <c r="C11" s="81" t="s">
        <v>10</v>
      </c>
      <c r="D11" s="81" t="s">
        <v>11</v>
      </c>
      <c r="E11" s="81" t="s">
        <v>12</v>
      </c>
      <c r="F11" s="14" t="s">
        <v>13</v>
      </c>
      <c r="G11" s="14" t="s">
        <v>13</v>
      </c>
      <c r="H11" s="14" t="s">
        <v>13</v>
      </c>
      <c r="I11" s="15" t="s">
        <v>14</v>
      </c>
      <c r="J11" s="16"/>
      <c r="K11" s="16"/>
      <c r="L11" s="5"/>
      <c r="M11" s="16"/>
      <c r="N11" s="17" t="s">
        <v>15</v>
      </c>
      <c r="O11" s="17" t="s">
        <v>16</v>
      </c>
      <c r="P11" s="18" t="s">
        <v>17</v>
      </c>
      <c r="Q11" s="18" t="s">
        <v>17</v>
      </c>
      <c r="R11" s="18" t="s">
        <v>18</v>
      </c>
      <c r="T11" s="16"/>
      <c r="U11" s="16"/>
      <c r="V11" s="16"/>
      <c r="W11" s="16"/>
      <c r="X11" s="16"/>
      <c r="Y11" s="16"/>
      <c r="Z11" s="16"/>
      <c r="AA11" s="16"/>
      <c r="AB11" s="16"/>
      <c r="AC11" s="16"/>
      <c r="AD11" s="16"/>
      <c r="AE11" s="16"/>
      <c r="AF11" s="16"/>
      <c r="AG11" s="16"/>
      <c r="AH11" s="16"/>
      <c r="AI11" s="16"/>
      <c r="AJ11" s="16"/>
      <c r="AK11" s="20"/>
      <c r="AL11" s="16"/>
      <c r="AM11" s="21"/>
      <c r="AN11" s="16"/>
      <c r="AO11" s="16"/>
      <c r="AP11" s="16"/>
      <c r="AQ11" s="16"/>
      <c r="AR11" s="16"/>
      <c r="AS11" s="16"/>
      <c r="AT11" s="16"/>
      <c r="AU11" s="16"/>
      <c r="AV11" s="16"/>
      <c r="AW11" s="16"/>
    </row>
    <row r="12" spans="1:49">
      <c r="A12" s="80"/>
      <c r="B12" s="80"/>
      <c r="C12" s="82"/>
      <c r="D12" s="82"/>
      <c r="E12" s="82"/>
      <c r="F12" s="14" t="s">
        <v>19</v>
      </c>
      <c r="G12" s="14" t="s">
        <v>20</v>
      </c>
      <c r="H12" s="14" t="s">
        <v>21</v>
      </c>
      <c r="I12" s="15">
        <v>2024</v>
      </c>
      <c r="N12" s="22">
        <v>43227</v>
      </c>
      <c r="O12" s="22">
        <v>129799</v>
      </c>
      <c r="Q12" s="18">
        <v>13840.222</v>
      </c>
    </row>
    <row r="13" spans="1:49" ht="21" customHeight="1">
      <c r="A13" s="23" t="s">
        <v>22</v>
      </c>
      <c r="B13" s="24"/>
      <c r="C13" s="25">
        <f t="shared" ref="C13:I17" si="0">C14</f>
        <v>12854</v>
      </c>
      <c r="D13" s="25">
        <f t="shared" si="0"/>
        <v>19522</v>
      </c>
      <c r="E13" s="25">
        <f t="shared" si="0"/>
        <v>0</v>
      </c>
      <c r="F13" s="26" t="str">
        <f t="shared" si="0"/>
        <v>+2.000</v>
      </c>
      <c r="G13" s="26">
        <f t="shared" si="0"/>
        <v>-1576</v>
      </c>
      <c r="H13" s="26">
        <f t="shared" si="0"/>
        <v>-424</v>
      </c>
      <c r="I13" s="25">
        <f t="shared" si="0"/>
        <v>0</v>
      </c>
      <c r="N13" s="27"/>
      <c r="AJ13" s="28">
        <f>D13+E13+I13</f>
        <v>19522</v>
      </c>
    </row>
    <row r="14" spans="1:49" ht="21" customHeight="1">
      <c r="A14" s="29" t="s">
        <v>23</v>
      </c>
      <c r="B14" s="30"/>
      <c r="C14" s="31">
        <f t="shared" si="0"/>
        <v>12854</v>
      </c>
      <c r="D14" s="31">
        <f t="shared" si="0"/>
        <v>19522</v>
      </c>
      <c r="E14" s="31">
        <f t="shared" si="0"/>
        <v>0</v>
      </c>
      <c r="F14" s="32" t="str">
        <f t="shared" si="0"/>
        <v>+2.000</v>
      </c>
      <c r="G14" s="32">
        <f t="shared" si="0"/>
        <v>-1576</v>
      </c>
      <c r="H14" s="32">
        <f t="shared" si="0"/>
        <v>-424</v>
      </c>
      <c r="I14" s="31">
        <f t="shared" si="0"/>
        <v>0</v>
      </c>
    </row>
    <row r="15" spans="1:49" s="34" customFormat="1" ht="21" customHeight="1">
      <c r="A15" s="29" t="s">
        <v>24</v>
      </c>
      <c r="B15" s="15" t="s">
        <v>25</v>
      </c>
      <c r="C15" s="31">
        <f t="shared" si="0"/>
        <v>12854</v>
      </c>
      <c r="D15" s="31">
        <f t="shared" si="0"/>
        <v>19522</v>
      </c>
      <c r="E15" s="31">
        <f t="shared" si="0"/>
        <v>0</v>
      </c>
      <c r="F15" s="32" t="str">
        <f t="shared" si="0"/>
        <v>+2.000</v>
      </c>
      <c r="G15" s="32">
        <f t="shared" si="0"/>
        <v>-1576</v>
      </c>
      <c r="H15" s="32">
        <f t="shared" si="0"/>
        <v>-424</v>
      </c>
      <c r="I15" s="31">
        <f t="shared" si="0"/>
        <v>0</v>
      </c>
      <c r="J15" s="33"/>
      <c r="K15" s="33"/>
      <c r="L15" s="33"/>
      <c r="M15" s="33"/>
      <c r="N15" s="33"/>
      <c r="O15" s="33"/>
      <c r="P15" s="33"/>
      <c r="Q15" s="33"/>
      <c r="R15" s="33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  <c r="AF15" s="33"/>
      <c r="AG15" s="33"/>
      <c r="AH15" s="33"/>
      <c r="AI15" s="33"/>
      <c r="AJ15" s="16"/>
      <c r="AK15" s="20"/>
      <c r="AL15" s="16"/>
      <c r="AM15" s="8"/>
      <c r="AN15" s="33"/>
      <c r="AO15" s="33"/>
      <c r="AP15" s="33"/>
      <c r="AQ15" s="33"/>
      <c r="AR15" s="33"/>
      <c r="AS15" s="33"/>
      <c r="AT15" s="33"/>
      <c r="AU15" s="33"/>
      <c r="AV15" s="33"/>
      <c r="AW15" s="33"/>
    </row>
    <row r="16" spans="1:49" ht="21" customHeight="1">
      <c r="A16" s="35" t="s">
        <v>26</v>
      </c>
      <c r="B16" s="30" t="s">
        <v>27</v>
      </c>
      <c r="C16" s="36">
        <f t="shared" si="0"/>
        <v>12854</v>
      </c>
      <c r="D16" s="36">
        <f t="shared" si="0"/>
        <v>19522</v>
      </c>
      <c r="E16" s="36">
        <f t="shared" si="0"/>
        <v>0</v>
      </c>
      <c r="F16" s="37" t="str">
        <f t="shared" si="0"/>
        <v>+2.000</v>
      </c>
      <c r="G16" s="37">
        <f t="shared" si="0"/>
        <v>-1576</v>
      </c>
      <c r="H16" s="37">
        <f t="shared" si="0"/>
        <v>-424</v>
      </c>
      <c r="I16" s="36">
        <f t="shared" si="0"/>
        <v>0</v>
      </c>
    </row>
    <row r="17" spans="1:95" ht="21" customHeight="1">
      <c r="A17" s="38" t="s">
        <v>28</v>
      </c>
      <c r="B17" s="30" t="s">
        <v>29</v>
      </c>
      <c r="C17" s="36">
        <f t="shared" si="0"/>
        <v>12854</v>
      </c>
      <c r="D17" s="36">
        <f t="shared" si="0"/>
        <v>19522</v>
      </c>
      <c r="E17" s="36">
        <f t="shared" si="0"/>
        <v>0</v>
      </c>
      <c r="F17" s="37" t="str">
        <f t="shared" si="0"/>
        <v>+2.000</v>
      </c>
      <c r="G17" s="37">
        <f t="shared" si="0"/>
        <v>-1576</v>
      </c>
      <c r="H17" s="37">
        <f t="shared" si="0"/>
        <v>-424</v>
      </c>
      <c r="I17" s="36">
        <f t="shared" si="0"/>
        <v>0</v>
      </c>
    </row>
    <row r="18" spans="1:95" ht="21" customHeight="1">
      <c r="A18" s="39" t="s">
        <v>28</v>
      </c>
      <c r="B18" s="30" t="s">
        <v>30</v>
      </c>
      <c r="C18" s="40">
        <v>12854</v>
      </c>
      <c r="D18" s="40">
        <v>19522</v>
      </c>
      <c r="E18" s="41">
        <v>0</v>
      </c>
      <c r="F18" s="41" t="s">
        <v>31</v>
      </c>
      <c r="G18" s="41">
        <v>-1576</v>
      </c>
      <c r="H18" s="41">
        <v>-424</v>
      </c>
      <c r="I18" s="41">
        <v>0</v>
      </c>
      <c r="J18" s="33"/>
      <c r="K18" s="33"/>
      <c r="L18" s="33"/>
      <c r="M18" s="33"/>
      <c r="N18" s="33"/>
      <c r="O18" s="33"/>
      <c r="P18" s="33"/>
      <c r="Q18" s="33"/>
      <c r="R18" s="33"/>
      <c r="S18" s="33"/>
      <c r="AI18" s="27"/>
    </row>
    <row r="19" spans="1:95" s="33" customFormat="1" ht="23.25" customHeight="1">
      <c r="A19" s="42" t="s">
        <v>32</v>
      </c>
      <c r="B19" s="43"/>
      <c r="C19" s="44" t="e">
        <f>C20+#REF!+#REF!</f>
        <v>#REF!</v>
      </c>
      <c r="D19" s="44" t="e">
        <f>D20+#REF!+#REF!</f>
        <v>#REF!</v>
      </c>
      <c r="E19" s="44">
        <f>E20</f>
        <v>0</v>
      </c>
      <c r="F19" s="44" t="str">
        <f t="shared" ref="F19:I19" si="1">F20</f>
        <v>+2.000</v>
      </c>
      <c r="G19" s="44">
        <f t="shared" si="1"/>
        <v>-1576</v>
      </c>
      <c r="H19" s="44">
        <f t="shared" si="1"/>
        <v>-424</v>
      </c>
      <c r="I19" s="44">
        <f t="shared" si="1"/>
        <v>0</v>
      </c>
      <c r="R19" s="45"/>
      <c r="AI19" s="45"/>
      <c r="AJ19" s="46"/>
      <c r="AK19" s="47"/>
      <c r="AL19" s="46"/>
      <c r="AM19" s="48"/>
      <c r="BB19" s="34"/>
    </row>
    <row r="20" spans="1:95" ht="23.25" customHeight="1">
      <c r="A20" s="29" t="s">
        <v>23</v>
      </c>
      <c r="B20" s="30"/>
      <c r="C20" s="31" t="e">
        <f>C23</f>
        <v>#REF!</v>
      </c>
      <c r="D20" s="31" t="e">
        <f>D23</f>
        <v>#REF!</v>
      </c>
      <c r="E20" s="31">
        <f>E23</f>
        <v>0</v>
      </c>
      <c r="F20" s="32" t="str">
        <f t="shared" ref="F20:I20" si="2">F23</f>
        <v>+2.000</v>
      </c>
      <c r="G20" s="32">
        <f t="shared" si="2"/>
        <v>-1576</v>
      </c>
      <c r="H20" s="32">
        <f t="shared" si="2"/>
        <v>-424</v>
      </c>
      <c r="I20" s="31">
        <f t="shared" si="2"/>
        <v>0</v>
      </c>
      <c r="J20" s="33"/>
      <c r="K20" s="33"/>
      <c r="L20" s="33"/>
      <c r="M20" s="33"/>
      <c r="N20" s="33"/>
      <c r="O20" s="33"/>
      <c r="P20" s="33"/>
      <c r="Q20" s="33"/>
      <c r="R20" s="33"/>
      <c r="S20" s="33"/>
    </row>
    <row r="21" spans="1:95" ht="47.25">
      <c r="A21" s="49" t="s">
        <v>33</v>
      </c>
      <c r="B21" s="15">
        <v>58</v>
      </c>
      <c r="C21" s="31" t="e">
        <f>#REF!+#REF!</f>
        <v>#REF!</v>
      </c>
      <c r="D21" s="31" t="e">
        <f>#REF!+#REF!</f>
        <v>#REF!</v>
      </c>
      <c r="E21" s="31">
        <f>E22</f>
        <v>0</v>
      </c>
      <c r="F21" s="31" t="str">
        <f t="shared" ref="F21:I22" si="3">F22</f>
        <v>+2.000</v>
      </c>
      <c r="G21" s="31">
        <f t="shared" si="3"/>
        <v>-1576</v>
      </c>
      <c r="H21" s="31">
        <f t="shared" si="3"/>
        <v>-424</v>
      </c>
      <c r="I21" s="31">
        <f t="shared" si="3"/>
        <v>0</v>
      </c>
    </row>
    <row r="22" spans="1:95" ht="31.5">
      <c r="A22" s="50" t="s">
        <v>34</v>
      </c>
      <c r="B22" s="51" t="s">
        <v>35</v>
      </c>
      <c r="C22" s="36" t="e">
        <f>C23</f>
        <v>#REF!</v>
      </c>
      <c r="D22" s="36" t="e">
        <f>D23</f>
        <v>#REF!</v>
      </c>
      <c r="E22" s="36">
        <f>E23</f>
        <v>0</v>
      </c>
      <c r="F22" s="37" t="str">
        <f t="shared" si="3"/>
        <v>+2.000</v>
      </c>
      <c r="G22" s="37">
        <f t="shared" si="3"/>
        <v>-1576</v>
      </c>
      <c r="H22" s="37">
        <f t="shared" si="3"/>
        <v>-424</v>
      </c>
      <c r="I22" s="36">
        <f t="shared" si="3"/>
        <v>0</v>
      </c>
    </row>
    <row r="23" spans="1:95">
      <c r="A23" s="52" t="s">
        <v>36</v>
      </c>
      <c r="B23" s="51" t="s">
        <v>37</v>
      </c>
      <c r="C23" s="36" t="e">
        <f>#REF!+#REF!</f>
        <v>#REF!</v>
      </c>
      <c r="D23" s="53" t="e">
        <f>#REF!+#REF!</f>
        <v>#REF!</v>
      </c>
      <c r="E23" s="36">
        <f>E28</f>
        <v>0</v>
      </c>
      <c r="F23" s="36" t="str">
        <f t="shared" ref="F23:I23" si="4">F28</f>
        <v>+2.000</v>
      </c>
      <c r="G23" s="36">
        <f t="shared" si="4"/>
        <v>-1576</v>
      </c>
      <c r="H23" s="36">
        <f t="shared" si="4"/>
        <v>-424</v>
      </c>
      <c r="I23" s="36">
        <f t="shared" si="4"/>
        <v>0</v>
      </c>
    </row>
    <row r="24" spans="1:95" s="63" customFormat="1" ht="42.75">
      <c r="A24" s="54" t="s">
        <v>38</v>
      </c>
      <c r="B24" s="55"/>
      <c r="C24" s="56">
        <f t="shared" ref="C24:I25" si="5">C25</f>
        <v>0</v>
      </c>
      <c r="D24" s="56">
        <f t="shared" si="5"/>
        <v>16</v>
      </c>
      <c r="E24" s="56">
        <f t="shared" si="5"/>
        <v>0</v>
      </c>
      <c r="F24" s="57" t="str">
        <f t="shared" si="5"/>
        <v>+2.000</v>
      </c>
      <c r="G24" s="57">
        <f t="shared" si="5"/>
        <v>-1576</v>
      </c>
      <c r="H24" s="57">
        <f t="shared" si="5"/>
        <v>-424</v>
      </c>
      <c r="I24" s="56">
        <f t="shared" si="5"/>
        <v>0</v>
      </c>
      <c r="J24" s="5"/>
      <c r="K24" s="5"/>
      <c r="L24" s="27"/>
      <c r="M24" s="5"/>
      <c r="N24" s="58">
        <f>1865+986</f>
        <v>2851</v>
      </c>
      <c r="O24" s="59">
        <v>0</v>
      </c>
      <c r="P24" s="5"/>
      <c r="Q24" s="60">
        <v>16.087</v>
      </c>
      <c r="R24" s="5"/>
      <c r="S24" s="5"/>
      <c r="T24" s="5"/>
      <c r="U24" s="5"/>
      <c r="V24" s="5"/>
      <c r="W24" s="5"/>
      <c r="X24" s="5"/>
      <c r="Y24" s="5"/>
      <c r="Z24" s="5"/>
      <c r="AA24" s="61">
        <f>1865+986-16</f>
        <v>2835</v>
      </c>
      <c r="AB24" s="61">
        <v>0</v>
      </c>
      <c r="AC24" s="62">
        <f>SUM(AA24:AB24)</f>
        <v>2835</v>
      </c>
      <c r="AD24" s="5"/>
      <c r="AE24" s="5"/>
      <c r="AF24" s="5"/>
      <c r="AG24" s="5"/>
      <c r="AH24" s="5"/>
      <c r="AI24" s="5"/>
      <c r="AJ24" s="6"/>
      <c r="AK24" s="7"/>
      <c r="AL24" s="6"/>
      <c r="AM24" s="8"/>
      <c r="AN24" s="5"/>
      <c r="AO24" s="5"/>
      <c r="AP24" s="5"/>
      <c r="AQ24" s="5"/>
      <c r="AR24" s="5"/>
      <c r="AS24" s="5"/>
      <c r="AT24" s="5"/>
      <c r="AU24" s="5"/>
      <c r="AV24" s="5"/>
      <c r="AW24" s="5"/>
      <c r="AX24" s="5"/>
      <c r="AY24" s="5"/>
      <c r="AZ24" s="5"/>
      <c r="BA24" s="5"/>
      <c r="BB24" s="5"/>
      <c r="BC24" s="5"/>
      <c r="BD24" s="5"/>
      <c r="BE24" s="5"/>
      <c r="BF24" s="5"/>
      <c r="BG24" s="5"/>
      <c r="BH24" s="5"/>
      <c r="BI24" s="5"/>
      <c r="BJ24" s="5"/>
      <c r="BK24" s="5"/>
      <c r="BL24" s="5"/>
      <c r="BM24" s="5"/>
      <c r="BN24" s="5"/>
      <c r="BO24" s="5"/>
      <c r="BP24" s="5"/>
      <c r="BQ24" s="5"/>
      <c r="BR24" s="5"/>
      <c r="BS24" s="5"/>
      <c r="BT24" s="5"/>
      <c r="BU24" s="5"/>
      <c r="BV24" s="5"/>
      <c r="BW24" s="5"/>
      <c r="BX24" s="5"/>
      <c r="BY24" s="5"/>
      <c r="BZ24" s="5"/>
      <c r="CA24" s="5"/>
      <c r="CB24" s="5"/>
      <c r="CC24" s="5"/>
      <c r="CD24" s="5"/>
      <c r="CE24" s="5"/>
      <c r="CF24" s="5"/>
      <c r="CG24" s="5"/>
    </row>
    <row r="25" spans="1:95" s="63" customFormat="1">
      <c r="A25" s="64" t="s">
        <v>23</v>
      </c>
      <c r="B25" s="30"/>
      <c r="C25" s="36">
        <f t="shared" si="5"/>
        <v>0</v>
      </c>
      <c r="D25" s="36">
        <f t="shared" si="5"/>
        <v>16</v>
      </c>
      <c r="E25" s="36">
        <f t="shared" si="5"/>
        <v>0</v>
      </c>
      <c r="F25" s="37" t="str">
        <f t="shared" si="5"/>
        <v>+2.000</v>
      </c>
      <c r="G25" s="37">
        <f t="shared" si="5"/>
        <v>-1576</v>
      </c>
      <c r="H25" s="37">
        <f t="shared" si="5"/>
        <v>-424</v>
      </c>
      <c r="I25" s="36">
        <f t="shared" si="5"/>
        <v>0</v>
      </c>
      <c r="J25" s="5"/>
      <c r="K25" s="5"/>
      <c r="L25" s="27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  <c r="AA25" s="5"/>
      <c r="AB25" s="5"/>
      <c r="AC25" s="5"/>
      <c r="AD25" s="5"/>
      <c r="AE25" s="5"/>
      <c r="AF25" s="5"/>
      <c r="AG25" s="5"/>
      <c r="AH25" s="5"/>
      <c r="AI25" s="5"/>
      <c r="AJ25" s="6"/>
      <c r="AK25" s="7"/>
      <c r="AL25" s="6"/>
      <c r="AM25" s="8"/>
      <c r="AN25" s="5"/>
      <c r="AO25" s="5"/>
      <c r="AP25" s="5"/>
      <c r="AQ25" s="5"/>
      <c r="AR25" s="5"/>
      <c r="AS25" s="5"/>
      <c r="AT25" s="5"/>
      <c r="AU25" s="5"/>
      <c r="AV25" s="5"/>
      <c r="AW25" s="5"/>
      <c r="AX25" s="5"/>
      <c r="AY25" s="5"/>
      <c r="AZ25" s="5"/>
      <c r="BA25" s="5"/>
      <c r="BB25" s="5"/>
      <c r="BC25" s="5"/>
      <c r="BD25" s="5"/>
      <c r="BE25" s="5"/>
      <c r="BF25" s="5"/>
      <c r="BG25" s="5"/>
      <c r="BH25" s="5"/>
      <c r="BI25" s="5"/>
      <c r="BJ25" s="5"/>
      <c r="BK25" s="5"/>
      <c r="BL25" s="5"/>
      <c r="BM25" s="5"/>
      <c r="BN25" s="5"/>
      <c r="BO25" s="5"/>
      <c r="BP25" s="5"/>
      <c r="BQ25" s="5"/>
      <c r="BR25" s="5"/>
      <c r="BS25" s="5"/>
      <c r="BT25" s="5"/>
      <c r="BU25" s="5"/>
      <c r="BV25" s="5"/>
      <c r="BW25" s="5"/>
      <c r="BX25" s="5"/>
      <c r="BY25" s="5"/>
      <c r="BZ25" s="5"/>
      <c r="CA25" s="5"/>
      <c r="CB25" s="5"/>
      <c r="CC25" s="5"/>
      <c r="CD25" s="5"/>
      <c r="CE25" s="5"/>
      <c r="CF25" s="5"/>
      <c r="CG25" s="5"/>
    </row>
    <row r="26" spans="1:95" s="63" customFormat="1" ht="30">
      <c r="A26" s="65" t="s">
        <v>39</v>
      </c>
      <c r="B26" s="66">
        <v>58</v>
      </c>
      <c r="C26" s="36">
        <f>C28</f>
        <v>0</v>
      </c>
      <c r="D26" s="36">
        <f>D28</f>
        <v>16</v>
      </c>
      <c r="E26" s="36">
        <f>E28</f>
        <v>0</v>
      </c>
      <c r="F26" s="37" t="str">
        <f t="shared" ref="F26:I26" si="6">F28</f>
        <v>+2.000</v>
      </c>
      <c r="G26" s="37">
        <f t="shared" si="6"/>
        <v>-1576</v>
      </c>
      <c r="H26" s="37">
        <f t="shared" si="6"/>
        <v>-424</v>
      </c>
      <c r="I26" s="36">
        <f t="shared" si="6"/>
        <v>0</v>
      </c>
      <c r="J26" s="5"/>
      <c r="K26" s="5"/>
      <c r="L26" s="27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  <c r="Z26" s="5"/>
      <c r="AA26" s="5"/>
      <c r="AB26" s="5"/>
      <c r="AC26" s="5"/>
      <c r="AD26" s="5"/>
      <c r="AE26" s="5"/>
      <c r="AF26" s="5"/>
      <c r="AG26" s="5"/>
      <c r="AH26" s="5"/>
      <c r="AI26" s="5"/>
      <c r="AJ26" s="6"/>
      <c r="AK26" s="7"/>
      <c r="AL26" s="6"/>
      <c r="AM26" s="8"/>
      <c r="AN26" s="5"/>
      <c r="AO26" s="5"/>
      <c r="AP26" s="5"/>
      <c r="AQ26" s="5"/>
      <c r="AR26" s="5"/>
      <c r="AS26" s="5"/>
      <c r="AT26" s="5"/>
      <c r="AU26" s="5"/>
      <c r="AV26" s="5"/>
      <c r="AW26" s="5"/>
      <c r="AX26" s="5"/>
      <c r="AY26" s="5"/>
      <c r="AZ26" s="5"/>
      <c r="BA26" s="5"/>
      <c r="BB26" s="5"/>
      <c r="BC26" s="5"/>
      <c r="BD26" s="5"/>
      <c r="BE26" s="5"/>
      <c r="BF26" s="5"/>
      <c r="BG26" s="5"/>
      <c r="BH26" s="5"/>
      <c r="BI26" s="5"/>
      <c r="BJ26" s="5"/>
      <c r="BK26" s="5"/>
      <c r="BL26" s="5"/>
      <c r="BM26" s="5"/>
      <c r="BN26" s="5"/>
      <c r="BO26" s="5"/>
      <c r="BP26" s="5"/>
      <c r="BQ26" s="5"/>
      <c r="BR26" s="5"/>
      <c r="BS26" s="5"/>
      <c r="BT26" s="5"/>
      <c r="BU26" s="5"/>
      <c r="BV26" s="5"/>
      <c r="BW26" s="5"/>
      <c r="BX26" s="5"/>
      <c r="BY26" s="5"/>
      <c r="BZ26" s="5"/>
      <c r="CA26" s="5"/>
      <c r="CB26" s="5"/>
      <c r="CC26" s="5"/>
      <c r="CD26" s="5"/>
      <c r="CE26" s="5"/>
      <c r="CF26" s="5"/>
      <c r="CG26" s="5"/>
    </row>
    <row r="27" spans="1:95" s="63" customFormat="1" ht="31.5">
      <c r="A27" s="67" t="s">
        <v>34</v>
      </c>
      <c r="B27" s="51" t="s">
        <v>35</v>
      </c>
      <c r="C27" s="36">
        <f>C28</f>
        <v>0</v>
      </c>
      <c r="D27" s="36">
        <f>D28</f>
        <v>16</v>
      </c>
      <c r="E27" s="36">
        <f>E28</f>
        <v>0</v>
      </c>
      <c r="F27" s="37" t="str">
        <f t="shared" ref="F27:I27" si="7">F28</f>
        <v>+2.000</v>
      </c>
      <c r="G27" s="37">
        <f t="shared" si="7"/>
        <v>-1576</v>
      </c>
      <c r="H27" s="37">
        <f t="shared" si="7"/>
        <v>-424</v>
      </c>
      <c r="I27" s="36">
        <f t="shared" si="7"/>
        <v>0</v>
      </c>
      <c r="J27" s="5"/>
      <c r="K27" s="5"/>
      <c r="L27" s="27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  <c r="AA27" s="5"/>
      <c r="AB27" s="5"/>
      <c r="AC27" s="5"/>
      <c r="AD27" s="5"/>
      <c r="AE27" s="5"/>
      <c r="AF27" s="5"/>
      <c r="AG27" s="5"/>
      <c r="AH27" s="5"/>
      <c r="AI27" s="5"/>
      <c r="AJ27" s="6"/>
      <c r="AK27" s="7"/>
      <c r="AL27" s="6"/>
      <c r="AM27" s="8"/>
      <c r="AN27" s="5"/>
      <c r="AO27" s="5"/>
      <c r="AP27" s="5"/>
      <c r="AQ27" s="5"/>
      <c r="AR27" s="5"/>
      <c r="AS27" s="5"/>
      <c r="AT27" s="5"/>
      <c r="AU27" s="5"/>
      <c r="AV27" s="5"/>
      <c r="AW27" s="5"/>
      <c r="AX27" s="5"/>
      <c r="AY27" s="5"/>
      <c r="AZ27" s="5"/>
      <c r="BA27" s="5"/>
      <c r="BB27" s="5"/>
      <c r="BC27" s="5"/>
      <c r="BD27" s="5"/>
      <c r="BE27" s="5"/>
      <c r="BF27" s="5"/>
      <c r="BG27" s="5"/>
      <c r="BH27" s="5"/>
      <c r="BI27" s="5"/>
      <c r="BJ27" s="5"/>
      <c r="BK27" s="5"/>
      <c r="BL27" s="5"/>
      <c r="BM27" s="5"/>
      <c r="BN27" s="5"/>
      <c r="BO27" s="5"/>
      <c r="BP27" s="5"/>
      <c r="BQ27" s="5"/>
      <c r="BR27" s="5"/>
      <c r="BS27" s="5"/>
      <c r="BT27" s="5"/>
      <c r="BU27" s="5"/>
      <c r="BV27" s="5"/>
      <c r="BW27" s="5"/>
      <c r="BX27" s="5"/>
      <c r="BY27" s="5"/>
      <c r="BZ27" s="5"/>
      <c r="CA27" s="5"/>
      <c r="CB27" s="5"/>
      <c r="CC27" s="5"/>
      <c r="CD27" s="5"/>
      <c r="CE27" s="5"/>
      <c r="CF27" s="5"/>
      <c r="CG27" s="5"/>
    </row>
    <row r="28" spans="1:95" s="63" customFormat="1">
      <c r="A28" s="68" t="s">
        <v>36</v>
      </c>
      <c r="B28" s="66" t="s">
        <v>37</v>
      </c>
      <c r="C28" s="69">
        <v>0</v>
      </c>
      <c r="D28" s="69">
        <v>16</v>
      </c>
      <c r="E28" s="41">
        <v>0</v>
      </c>
      <c r="F28" s="70" t="s">
        <v>31</v>
      </c>
      <c r="G28" s="41">
        <v>-1576</v>
      </c>
      <c r="H28" s="41">
        <v>-424</v>
      </c>
      <c r="I28" s="41">
        <v>0</v>
      </c>
      <c r="J28" s="5">
        <v>2835</v>
      </c>
      <c r="K28" s="5"/>
      <c r="L28" s="27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  <c r="Y28" s="5"/>
      <c r="Z28" s="5"/>
      <c r="AA28" s="5"/>
      <c r="AB28" s="5"/>
      <c r="AC28" s="5"/>
      <c r="AD28" s="5"/>
      <c r="AE28" s="5"/>
      <c r="AF28" s="5"/>
      <c r="AG28" s="5"/>
      <c r="AH28" s="5"/>
      <c r="AI28" s="5"/>
      <c r="AJ28" s="6">
        <v>3055</v>
      </c>
      <c r="AK28" s="7">
        <v>2513</v>
      </c>
      <c r="AL28" s="16">
        <f>SUM(AJ28:AK28)</f>
        <v>5568</v>
      </c>
      <c r="AM28" s="71">
        <f>AL28-D28</f>
        <v>5552</v>
      </c>
      <c r="AN28" s="5"/>
      <c r="AO28" s="5">
        <f>3039+2513</f>
        <v>5552</v>
      </c>
      <c r="AP28" s="5"/>
      <c r="AQ28" s="72">
        <f t="shared" ref="AQ28" si="8">AM28-AO28</f>
        <v>0</v>
      </c>
      <c r="AR28" s="5"/>
      <c r="AS28" s="5"/>
      <c r="AT28" s="5"/>
      <c r="AU28" s="5"/>
      <c r="AV28" s="5"/>
      <c r="AW28" s="5"/>
      <c r="AX28" s="5"/>
      <c r="AY28" s="5"/>
      <c r="AZ28" s="5"/>
      <c r="BA28" s="5"/>
      <c r="BB28" s="5"/>
      <c r="BC28" s="5"/>
      <c r="BD28" s="5"/>
      <c r="BE28" s="5"/>
      <c r="BF28" s="5"/>
      <c r="BG28" s="5"/>
      <c r="BH28" s="5"/>
      <c r="BI28" s="5"/>
      <c r="BJ28" s="5"/>
      <c r="BK28" s="5"/>
      <c r="BL28" s="5"/>
      <c r="BM28" s="5"/>
      <c r="BN28" s="5"/>
      <c r="BO28" s="5"/>
      <c r="BP28" s="5"/>
      <c r="BQ28" s="5"/>
      <c r="BR28" s="5"/>
      <c r="BS28" s="5"/>
      <c r="BT28" s="5"/>
      <c r="BU28" s="5"/>
      <c r="BV28" s="5"/>
      <c r="BW28" s="5"/>
      <c r="BX28" s="5"/>
      <c r="BY28" s="5"/>
      <c r="BZ28" s="5"/>
      <c r="CA28" s="5"/>
      <c r="CB28" s="5"/>
      <c r="CC28" s="5"/>
      <c r="CD28" s="5"/>
      <c r="CE28" s="5"/>
      <c r="CF28" s="5"/>
      <c r="CG28" s="5"/>
    </row>
    <row r="29" spans="1:95" s="6" customFormat="1" ht="21" customHeight="1">
      <c r="A29" s="73" t="s">
        <v>40</v>
      </c>
      <c r="B29" s="74" t="s">
        <v>41</v>
      </c>
      <c r="C29" s="75" t="e">
        <f>C13-C19</f>
        <v>#REF!</v>
      </c>
      <c r="D29" s="75" t="e">
        <f t="shared" ref="D29:G29" si="9">D13-D19</f>
        <v>#REF!</v>
      </c>
      <c r="E29" s="75">
        <f t="shared" si="9"/>
        <v>0</v>
      </c>
      <c r="F29" s="76">
        <f t="shared" si="9"/>
        <v>0</v>
      </c>
      <c r="G29" s="76">
        <f t="shared" si="9"/>
        <v>0</v>
      </c>
      <c r="H29" s="76">
        <f>H13-H19</f>
        <v>0</v>
      </c>
      <c r="I29" s="75">
        <f t="shared" ref="I29" si="10">I13-I19</f>
        <v>0</v>
      </c>
      <c r="J29" s="5"/>
      <c r="K29" s="5"/>
      <c r="L29" s="27"/>
      <c r="M29" s="72">
        <f>SUM(N24:N28)</f>
        <v>2851</v>
      </c>
      <c r="N29" s="77" t="e">
        <f>M29+#REF!</f>
        <v>#REF!</v>
      </c>
      <c r="O29" s="77">
        <f>SUM(O24:O28)</f>
        <v>0</v>
      </c>
      <c r="P29" s="5"/>
      <c r="Q29" s="5"/>
      <c r="R29" s="5"/>
      <c r="S29" s="5" t="s">
        <v>42</v>
      </c>
      <c r="T29" s="5"/>
      <c r="U29" s="5"/>
      <c r="V29" s="5"/>
      <c r="W29" s="5"/>
      <c r="X29" s="5"/>
      <c r="Y29" s="5"/>
      <c r="Z29" s="5"/>
      <c r="AA29" s="5"/>
      <c r="AB29" s="5"/>
      <c r="AC29" s="5"/>
      <c r="AD29" s="5"/>
      <c r="AE29" s="5"/>
      <c r="AF29" s="5"/>
      <c r="AG29" s="5"/>
      <c r="AH29" s="5"/>
      <c r="AI29" s="5"/>
      <c r="AK29" s="7"/>
      <c r="AM29" s="8"/>
      <c r="AN29" s="5"/>
      <c r="AO29" s="5"/>
      <c r="AP29" s="5"/>
      <c r="AQ29" s="5"/>
      <c r="AR29" s="5"/>
      <c r="AS29" s="5"/>
      <c r="AT29" s="5"/>
      <c r="AU29" s="5"/>
      <c r="AV29" s="5"/>
      <c r="AW29" s="5"/>
      <c r="AX29" s="3"/>
      <c r="AY29" s="3"/>
      <c r="AZ29" s="3"/>
      <c r="BA29" s="3"/>
      <c r="BB29" s="3"/>
      <c r="BC29" s="3"/>
      <c r="BD29" s="3"/>
      <c r="BE29" s="3"/>
      <c r="BF29" s="3"/>
      <c r="BG29" s="3"/>
      <c r="BH29" s="3"/>
      <c r="BI29" s="3"/>
      <c r="BJ29" s="3"/>
      <c r="BK29" s="3"/>
      <c r="BL29" s="3"/>
      <c r="BM29" s="3"/>
      <c r="BN29" s="3"/>
      <c r="BO29" s="3"/>
      <c r="BP29" s="3"/>
      <c r="BQ29" s="3"/>
      <c r="BR29" s="3"/>
      <c r="BS29" s="3"/>
      <c r="BT29" s="3"/>
      <c r="BU29" s="3"/>
      <c r="BV29" s="3"/>
      <c r="BW29" s="3"/>
      <c r="BX29" s="3"/>
      <c r="BY29" s="3"/>
      <c r="BZ29" s="3"/>
      <c r="CA29" s="3"/>
      <c r="CB29" s="3"/>
      <c r="CC29" s="3"/>
      <c r="CD29" s="3"/>
      <c r="CE29" s="3"/>
      <c r="CF29" s="3"/>
      <c r="CG29" s="3"/>
      <c r="CH29" s="3"/>
      <c r="CI29" s="3"/>
      <c r="CJ29" s="3"/>
      <c r="CK29" s="3"/>
      <c r="CL29" s="3"/>
      <c r="CM29" s="3"/>
      <c r="CN29" s="3"/>
      <c r="CO29" s="3"/>
      <c r="CP29" s="3"/>
      <c r="CQ29" s="3"/>
    </row>
    <row r="30" spans="1:95" s="6" customFormat="1">
      <c r="A30" s="3"/>
      <c r="B30" s="2"/>
      <c r="C30" s="2"/>
      <c r="D30" s="2"/>
      <c r="E30" s="3"/>
      <c r="F30" s="4"/>
      <c r="G30" s="4"/>
      <c r="H30" s="9"/>
      <c r="I30" s="3"/>
      <c r="J30" s="5"/>
      <c r="K30" s="5"/>
      <c r="L30" s="5"/>
      <c r="M30" s="5"/>
      <c r="N30" s="5"/>
      <c r="O30" s="5"/>
      <c r="P30" s="5"/>
      <c r="Q30" s="60">
        <f>SUM(Q24:Q28)</f>
        <v>16.087</v>
      </c>
      <c r="R30" s="5"/>
      <c r="S30" s="5"/>
      <c r="T30" s="5"/>
      <c r="U30" s="5"/>
      <c r="V30" s="5"/>
      <c r="W30" s="5"/>
      <c r="X30" s="5"/>
      <c r="Y30" s="5"/>
      <c r="Z30" s="5"/>
      <c r="AA30" s="5"/>
      <c r="AB30" s="5"/>
      <c r="AC30" s="5"/>
      <c r="AD30" s="5"/>
      <c r="AE30" s="5"/>
      <c r="AF30" s="5"/>
      <c r="AG30" s="5"/>
      <c r="AH30" s="5"/>
      <c r="AI30" s="5"/>
      <c r="AK30" s="7"/>
      <c r="AM30" s="8"/>
      <c r="AN30" s="5"/>
      <c r="AO30" s="5"/>
      <c r="AP30" s="5"/>
      <c r="AQ30" s="5"/>
      <c r="AR30" s="5"/>
      <c r="AS30" s="5"/>
      <c r="AT30" s="5"/>
      <c r="AU30" s="5"/>
      <c r="AV30" s="5"/>
      <c r="AW30" s="5"/>
      <c r="AX30" s="3"/>
      <c r="AY30" s="3"/>
      <c r="AZ30" s="3"/>
      <c r="BA30" s="3"/>
      <c r="BB30" s="3"/>
      <c r="BC30" s="3"/>
      <c r="BD30" s="3"/>
      <c r="BE30" s="3"/>
      <c r="BF30" s="3"/>
      <c r="BG30" s="3"/>
      <c r="BH30" s="3"/>
      <c r="BI30" s="3"/>
      <c r="BJ30" s="3"/>
      <c r="BK30" s="3"/>
      <c r="BL30" s="3"/>
      <c r="BM30" s="3"/>
      <c r="BN30" s="3"/>
      <c r="BO30" s="3"/>
      <c r="BP30" s="3"/>
      <c r="BQ30" s="3"/>
      <c r="BR30" s="3"/>
      <c r="BS30" s="3"/>
      <c r="BT30" s="3"/>
      <c r="BU30" s="3"/>
      <c r="BV30" s="3"/>
      <c r="BW30" s="3"/>
      <c r="BX30" s="3"/>
      <c r="BY30" s="3"/>
      <c r="BZ30" s="3"/>
      <c r="CA30" s="3"/>
      <c r="CB30" s="3"/>
      <c r="CC30" s="3"/>
      <c r="CD30" s="3"/>
      <c r="CE30" s="3"/>
      <c r="CF30" s="3"/>
      <c r="CG30" s="3"/>
      <c r="CH30" s="3"/>
      <c r="CI30" s="3"/>
      <c r="CJ30" s="3"/>
      <c r="CK30" s="3"/>
      <c r="CL30" s="3"/>
      <c r="CM30" s="3"/>
      <c r="CN30" s="3"/>
      <c r="CO30" s="3"/>
      <c r="CP30" s="3"/>
      <c r="CQ30" s="3"/>
    </row>
    <row r="32" spans="1:95" s="6" customFormat="1">
      <c r="A32" s="3"/>
      <c r="B32" s="2"/>
      <c r="C32" s="2"/>
      <c r="D32" s="2"/>
      <c r="E32" s="3"/>
      <c r="F32" s="4"/>
      <c r="G32" s="4"/>
      <c r="H32" s="9"/>
      <c r="I32" s="3"/>
      <c r="J32" s="5"/>
      <c r="K32" s="5"/>
      <c r="L32" s="5"/>
      <c r="M32" s="5"/>
      <c r="N32" s="5"/>
      <c r="O32" s="5"/>
      <c r="P32" s="5"/>
      <c r="Q32" s="72"/>
      <c r="R32" s="5"/>
      <c r="S32" s="5"/>
      <c r="T32" s="5"/>
      <c r="U32" s="5"/>
      <c r="V32" s="5"/>
      <c r="W32" s="5"/>
      <c r="X32" s="5"/>
      <c r="Y32" s="5"/>
      <c r="Z32" s="5"/>
      <c r="AA32" s="5"/>
      <c r="AB32" s="5"/>
      <c r="AC32" s="5"/>
      <c r="AD32" s="5"/>
      <c r="AE32" s="5"/>
      <c r="AF32" s="5"/>
      <c r="AG32" s="5"/>
      <c r="AH32" s="5"/>
      <c r="AI32" s="5"/>
      <c r="AK32" s="7"/>
      <c r="AM32" s="8"/>
      <c r="AN32" s="5"/>
      <c r="AO32" s="5"/>
      <c r="AP32" s="5"/>
      <c r="AQ32" s="5"/>
      <c r="AR32" s="5"/>
      <c r="AS32" s="5"/>
      <c r="AT32" s="5"/>
      <c r="AU32" s="5"/>
      <c r="AV32" s="5"/>
      <c r="AW32" s="5"/>
      <c r="AX32" s="3"/>
      <c r="AY32" s="3"/>
      <c r="AZ32" s="3"/>
      <c r="BA32" s="3"/>
      <c r="BB32" s="3"/>
      <c r="BC32" s="3"/>
      <c r="BD32" s="3"/>
      <c r="BE32" s="3"/>
      <c r="BF32" s="3"/>
      <c r="BG32" s="3"/>
      <c r="BH32" s="3"/>
      <c r="BI32" s="3"/>
      <c r="BJ32" s="3"/>
      <c r="BK32" s="3"/>
      <c r="BL32" s="3"/>
      <c r="BM32" s="3"/>
      <c r="BN32" s="3"/>
      <c r="BO32" s="3"/>
      <c r="BP32" s="3"/>
      <c r="BQ32" s="3"/>
      <c r="BR32" s="3"/>
      <c r="BS32" s="3"/>
      <c r="BT32" s="3"/>
      <c r="BU32" s="3"/>
      <c r="BV32" s="3"/>
      <c r="BW32" s="3"/>
      <c r="BX32" s="3"/>
      <c r="BY32" s="3"/>
      <c r="BZ32" s="3"/>
      <c r="CA32" s="3"/>
      <c r="CB32" s="3"/>
      <c r="CC32" s="3"/>
      <c r="CD32" s="3"/>
      <c r="CE32" s="3"/>
      <c r="CF32" s="3"/>
      <c r="CG32" s="3"/>
      <c r="CH32" s="3"/>
      <c r="CI32" s="3"/>
      <c r="CJ32" s="3"/>
      <c r="CK32" s="3"/>
      <c r="CL32" s="3"/>
      <c r="CM32" s="3"/>
      <c r="CN32" s="3"/>
      <c r="CO32" s="3"/>
      <c r="CP32" s="3"/>
      <c r="CQ32" s="3"/>
    </row>
  </sheetData>
  <mergeCells count="9">
    <mergeCell ref="H1:I1"/>
    <mergeCell ref="H2:J2"/>
    <mergeCell ref="A6:I6"/>
    <mergeCell ref="A7:I7"/>
    <mergeCell ref="A11:A12"/>
    <mergeCell ref="B11:B12"/>
    <mergeCell ref="C11:C12"/>
    <mergeCell ref="D11:D12"/>
    <mergeCell ref="E11:E12"/>
  </mergeCells>
  <pageMargins left="0.35433070866141736" right="0.19685039370078741" top="0.31496062992125984" bottom="0.31496062992125984" header="0.27559055118110237" footer="0.31496062992125984"/>
  <pageSetup paperSize="9" scale="75" orientation="portrait" r:id="rId1"/>
  <headerFooter>
    <oddFooter>Page &amp;P</oddFooter>
  </headerFooter>
  <colBreaks count="2" manualBreakCount="2">
    <brk id="19" max="1048575" man="1"/>
    <brk id="29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influente</vt:lpstr>
      <vt:lpstr>influente!Print_Area</vt:lpstr>
      <vt:lpstr>influente!Print_Titles</vt:lpstr>
    </vt:vector>
  </TitlesOfParts>
  <Company>Consiliul Judetean Arges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sabinab</dc:creator>
  <cp:lastModifiedBy>danielab</cp:lastModifiedBy>
  <cp:lastPrinted>2023-05-17T06:10:51Z</cp:lastPrinted>
  <dcterms:created xsi:type="dcterms:W3CDTF">2023-05-17T06:08:26Z</dcterms:created>
  <dcterms:modified xsi:type="dcterms:W3CDTF">2023-05-17T06:33:18Z</dcterms:modified>
</cp:coreProperties>
</file>